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95" windowHeight="8190" activeTab="1"/>
  </bookViews>
  <sheets>
    <sheet name="Preambles" sheetId="1" r:id="rId1"/>
    <sheet name="Bill of Quants" sheetId="2" r:id="rId2"/>
    <sheet name="Sheet2" sheetId="3" r:id="rId3"/>
  </sheets>
  <definedNames>
    <definedName name="_xlnm.Print_Area" localSheetId="0">'Preambles'!$A$1:$H$85</definedName>
  </definedNames>
  <calcPr fullCalcOnLoad="1"/>
</workbook>
</file>

<file path=xl/comments2.xml><?xml version="1.0" encoding="utf-8"?>
<comments xmlns="http://schemas.openxmlformats.org/spreadsheetml/2006/main">
  <authors>
    <author>bdndlovu</author>
  </authors>
  <commentList>
    <comment ref="G37" authorId="0">
      <text>
        <r>
          <rPr>
            <b/>
            <sz val="8"/>
            <rFont val="Tahoma"/>
            <family val="2"/>
          </rPr>
          <t>bdndlovu:</t>
        </r>
        <r>
          <rPr>
            <sz val="8"/>
            <rFont val="Tahoma"/>
            <family val="2"/>
          </rPr>
          <t xml:space="preserve">
allow 15.00/ Sf for material</t>
        </r>
      </text>
    </comment>
  </commentList>
</comments>
</file>

<file path=xl/sharedStrings.xml><?xml version="1.0" encoding="utf-8"?>
<sst xmlns="http://schemas.openxmlformats.org/spreadsheetml/2006/main" count="85" uniqueCount="76">
  <si>
    <t>Unit</t>
  </si>
  <si>
    <t>Quantity</t>
  </si>
  <si>
    <t>Total</t>
  </si>
  <si>
    <t>Generally</t>
  </si>
  <si>
    <t>item</t>
  </si>
  <si>
    <t>S.F</t>
  </si>
  <si>
    <t>Bills of Quantities</t>
  </si>
  <si>
    <t>Make  provision for all preliminary and general items required to complete the following works</t>
  </si>
  <si>
    <t>Note: all measurements are gross. No deductions were made for openings</t>
  </si>
  <si>
    <t>Valarie Scott Building</t>
  </si>
  <si>
    <t>L.F</t>
  </si>
  <si>
    <t>The objectives of these Bill of Quantities are :</t>
  </si>
  <si>
    <t xml:space="preserve">In order to attain these objectives, Works have been itemized in the Bill of Quantities in sufficient detail to distinguish between the different classes of Works, or between Works of the same nature carried out in different locations or in other circumstances which may give rise to different considerations of cost.  </t>
  </si>
  <si>
    <t>View site</t>
  </si>
  <si>
    <t>Old materials</t>
  </si>
  <si>
    <t>Before submitting his tender the contractor shall visit the site and satisfy himself as to the nature and extent of the work to bedone and the value of the materials contained in the buildings or portions of the buildings to be demolished. No claim for any variations of the contract sum in respect of the nature and extent of the work or of inferior or damaged materials will be entertained</t>
  </si>
  <si>
    <t>Removing of material shall include loading and carting away to a dump-site located by the contractor. It shall include any dumping fees etc</t>
  </si>
  <si>
    <t>Preamble to Bills of Quantities</t>
  </si>
  <si>
    <t>Supplementary Preambles</t>
  </si>
  <si>
    <t>Old materials resulting from the alterations and demolitions  exept where described to be re-used or handed over; are to be  regularly removed from the site and not allowed to accumulate on or around the site</t>
  </si>
  <si>
    <t>Water supply pipes and other piping that may be encountered and found necessary to disconnect or cut, shall be effectually stopped off or grubbed up and removed, and any new connections that may be necessary shall be made with proper fittings, to the satisfaction of the Project Officer. Where sanitary fittings, hot water heaters, etc are to be removed the Contractor shall allow for removing all exposed waste or water supply pipes to the nearest suitable junction or connection and stopping off, as well as for making good plaster, screeds, etc.</t>
  </si>
  <si>
    <t>Removal of doors, windows, fittings, etc is to include for their removal complete with frames, ironmongery, glass, quadrants, architraves, skirtings and all accessories to walls, reveals, around openings, for cutting out cills, etc, for hacking up flooring at openings and for making good.</t>
  </si>
  <si>
    <t>Demolitions</t>
  </si>
  <si>
    <t xml:space="preserve">All demolition work is to be carried out in strict accordance with the instructions and to the satisfaction of the Government’s Project Officer </t>
  </si>
  <si>
    <t xml:space="preserve">All demolition work is to be carried out in accordance with the Local By-laws and to the requirements of the requirements of the Local Health Authorities. The contractor is to allow for giving notices and paying any fees related to Planning requirements
</t>
  </si>
  <si>
    <t>Temporary coverings, Screens etc.</t>
  </si>
  <si>
    <t>The contractor will be held responsible for any damage to property or goods in the existing buildings due to his not having taken adequate precautions, and all damage caused is to be made good at the contractors own expense. The contractor must provide for all necessary screens, partitions, tarpaulins, barriers, signage, demarcation etc. to protect the work and prevent any nuisance from dust as may be required or directed.</t>
  </si>
  <si>
    <t>In taking down and removing existing work the utmost care must be taken to avoid any structural or other damage to the remaining portions of the building and the Contractor shall provide all shoring, needling, strutting, etc to ensure the stability of all structures during the alteration/demolition work. The Contractor will be held solely responsible for the safety and stability of the buildings for the whole period of the contract and must make good any damage at his own expense.</t>
  </si>
  <si>
    <t>Special care shall be exercised during the progress of the work to ensure that  any electrical installation, IT installations, cables, water supply pipes, telephone and other services which may be encountered are not interfered with and notice must be given to the Project Officer if any disconnection or alterations become necessary and the contractor is to afford every facility to the electricians carrying out this work</t>
  </si>
  <si>
    <t>Existing Services</t>
  </si>
  <si>
    <t>Existing services must be maintained at all times to the existing buildings. If it is found necessary to disconnect any service than suitable temporary or alternate services must be provided to the existing buildings.</t>
  </si>
  <si>
    <t>Damage to persons or property</t>
  </si>
  <si>
    <t>The contractor will be held responsible for any damage to persons or property and for the safety of the structures and he is to allow for protecting and indemnifying persons using the existing buildings from injury by virtue of the building operations, including providing necessary barriers, signs, etc.</t>
  </si>
  <si>
    <t>The contractor will be required to take all dimensions affecting the existing buildings on the site and he will be held solely responsible for the accuracy of all such dimensions used for new work, the sizes given in this bill are approximate.</t>
  </si>
  <si>
    <t>Setting out</t>
  </si>
  <si>
    <t>Removal of Materials</t>
  </si>
  <si>
    <t>Making Good</t>
  </si>
  <si>
    <t>Prices for all works described throughout the Bills of Quantities are to include for making good, whether specifically mentioned or not in all trades except Painting, unless otherwise described.are applied, where necessary</t>
  </si>
  <si>
    <t>The contractor must make good to existing work damaged or disturbed through alterations and to existing work remaining after doors, screens, fittings, walls, etc are removed, by fitting in short lengths of baseboards, architrave's, etc. and taking out and making good suspended ceilings and floors on necessary joists etc. Plaster finishing to walls and ceilings and rendering floor tiles, etc, to floors to receive finishing, unless otherwise described</t>
  </si>
  <si>
    <t>All materials in making good are to match existing and the work is to be left complete and perfect in every respect.</t>
  </si>
  <si>
    <t xml:space="preserve">to provide sufficient information on the quantities of Works to be performed to enable bids to be prepared efficiently and accurately; and </t>
  </si>
  <si>
    <t xml:space="preserve">(a) </t>
  </si>
  <si>
    <t xml:space="preserve">when a contract has been entered into, to provide a priced Bill of Quantities for use in the periodic valuation of Works executed. </t>
  </si>
  <si>
    <t xml:space="preserve">(b) </t>
  </si>
  <si>
    <t>The Bill of Quantities shall be read in conjunction with the Instructions to Bidders, General and Special Conditions of Contract, Technical Specifications, and Drawings.</t>
  </si>
  <si>
    <t>The rates and prices bid in the priced Bill of Quantities shall, except insofar as it is otherwise provided under the Contract, include all Constructional Plant, labor, supervision, materials, erection, maintenance, insurance, profit, taxes, and duties, together with all general risks, liabilities, and obligations set out or implied in the Contract.</t>
  </si>
  <si>
    <t>A rate or price shall be entered against each item in the priced Bill of Quantities, whether quantities are stated or not. The cost of Items against which the Contractor has failed to enter a rate or price shall be deemed to be covered by other rates and prices entered in the Bill of Quantities.</t>
  </si>
  <si>
    <t>The whole cost of complying with the provisions of the Contract shall be included in the Items provided in the priced Bill of Quantities, and where no Items are provided, the cost shall be deemed to be distributed among the rates and prices entered for the related Items of Work.</t>
  </si>
  <si>
    <t>General directions and descriptions of work and materials are not necessarily repeated nor summarized in the Bill of Quantities. References to the relevant sections of the Contract documentation shall be made before entering prices against each item in the priced Bill of Quantities.</t>
  </si>
  <si>
    <t>Provisional Sums included and so designated in the Bill of Quantities shall be expended in whole or in part at the direction and discretion of the Employer's Project Officer.</t>
  </si>
  <si>
    <t>Errors will be corrected by the Employer for any arithmetic errors in computation or summation as follows:</t>
  </si>
  <si>
    <t>where there is a discrepancy between amounts in figures and in words, the amount in words will govern; and</t>
  </si>
  <si>
    <t>where there is a discrepancy between the unit rate and the total amount derived from the multiplication of the unit price and the quantity, the unit rate as quoted will govern, unless in the opinion of the Employer, there is an obviously gross misplacement of the decimal point in the unit price, in which event the total amount as quoted will govern and the unit rate will be corrected.</t>
  </si>
  <si>
    <t>Preambles to Bills of Quantities</t>
  </si>
  <si>
    <t>The quantities given in the Bill of Quantities are estimated and provisional, and are given to provide a common basis for bidding. The basis of payment will be the actual quantities of work ordered and carried out, as measured by the Contractor and verified by the Project Officer and valued at the rates and prices bid in the priced Bill of Quantities, where applicable, and otherwise at such rates and prices as the Project Officer may fix within the terms of the Contract.</t>
  </si>
  <si>
    <t>SF</t>
  </si>
  <si>
    <t>C.Y</t>
  </si>
  <si>
    <t>CY</t>
  </si>
  <si>
    <t>New Solid Floor</t>
  </si>
  <si>
    <t>Take up existing wood flooring and cart away</t>
  </si>
  <si>
    <t>Total Rate</t>
  </si>
  <si>
    <t>Equipement Cost</t>
  </si>
  <si>
    <t xml:space="preserve"> Labour Cost</t>
  </si>
  <si>
    <t>Material Cost</t>
  </si>
  <si>
    <t>Proposed Conversion from wood floors to Solid Floors</t>
  </si>
  <si>
    <t>Rip and scarify area below existing timber floors for a depth of 6" roughly level , water to optimum moisture content and well roll and compact to 90% of the modified AASHTO density</t>
  </si>
  <si>
    <t>2" Thick sand blinding prepared to receive damp proof membrane</t>
  </si>
  <si>
    <t>4" Damproof membrane with 12" laps sealed with pressure sensetive tap. Membrane is to be turned up to an equivalent of the concrete slad thickeness at all edges.</t>
  </si>
  <si>
    <t>Apply termite / ant repellent solution to the area to receive the ground slab.</t>
  </si>
  <si>
    <t>Vibrated reinforced concrete class 20/20 in ground slabs laid on polythene sheeting (mesassured elesewhere)</t>
  </si>
  <si>
    <t>welded steel mesh reinforcement laid on spacer blocks</t>
  </si>
  <si>
    <t>Compated gravel screenings compacted to 90% modified AASHTO</t>
  </si>
  <si>
    <t>4" High coved vynil skirting to walls including short lengths, mitred angles, stop ends etc.</t>
  </si>
  <si>
    <t>Amstrong Vynil Tiles laid to a pattern on screed in strict accordance with the manufacturer's insstructions</t>
  </si>
  <si>
    <t>Total  Cost of Labour, Plant and Materials c/f to Tender Summary</t>
  </si>
  <si>
    <t>The  Youth Center  #3 Angle Street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</si>
</sst>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_(* #,##0_);_(* \(#,##0\);_(* &quot;-&quot;??_);_(@_)"/>
  </numFmts>
  <fonts count="60">
    <font>
      <sz val="11"/>
      <color theme="1"/>
      <name val="Calibri"/>
      <family val="2"/>
    </font>
    <font>
      <sz val="11"/>
      <color indexed="8"/>
      <name val="Calibri"/>
      <family val="2"/>
    </font>
    <font>
      <b/>
      <sz val="11"/>
      <color indexed="8"/>
      <name val="Calibri"/>
      <family val="2"/>
    </font>
    <font>
      <b/>
      <sz val="12"/>
      <color indexed="8"/>
      <name val="Calibri"/>
      <family val="2"/>
    </font>
    <font>
      <sz val="12"/>
      <color indexed="8"/>
      <name val="Calibri"/>
      <family val="2"/>
    </font>
    <font>
      <i/>
      <sz val="11"/>
      <color indexed="8"/>
      <name val="Calibri"/>
      <family val="2"/>
    </font>
    <font>
      <b/>
      <i/>
      <sz val="11"/>
      <color indexed="8"/>
      <name val="Calibri"/>
      <family val="2"/>
    </font>
    <font>
      <b/>
      <u val="single"/>
      <sz val="11"/>
      <color indexed="8"/>
      <name val="Calibri"/>
      <family val="2"/>
    </font>
    <font>
      <b/>
      <i/>
      <sz val="14"/>
      <color indexed="8"/>
      <name val="Calibri"/>
      <family val="2"/>
    </font>
    <font>
      <b/>
      <i/>
      <sz val="12"/>
      <color indexed="8"/>
      <name val="Calibri"/>
      <family val="2"/>
    </font>
    <font>
      <i/>
      <sz val="10"/>
      <color indexed="8"/>
      <name val="Calibri"/>
      <family val="2"/>
    </font>
    <font>
      <b/>
      <i/>
      <u val="single"/>
      <sz val="8"/>
      <color indexed="8"/>
      <name val="Calibri"/>
      <family val="2"/>
    </font>
    <font>
      <sz val="8"/>
      <name val="Tahoma"/>
      <family val="2"/>
    </font>
    <font>
      <b/>
      <sz val="8"/>
      <name val="Tahoma"/>
      <family val="2"/>
    </font>
    <font>
      <u val="single"/>
      <sz val="11"/>
      <color indexed="8"/>
      <name val="Calibri"/>
      <family val="2"/>
    </font>
    <font>
      <b/>
      <sz val="14"/>
      <color indexed="8"/>
      <name val="Calibri"/>
      <family val="2"/>
    </font>
    <font>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Calibri"/>
      <family val="2"/>
    </font>
    <font>
      <i/>
      <sz val="10"/>
      <color theme="1"/>
      <name val="Calibri"/>
      <family val="2"/>
    </font>
    <font>
      <b/>
      <sz val="12"/>
      <color theme="1"/>
      <name val="Calibri"/>
      <family val="2"/>
    </font>
    <font>
      <sz val="12"/>
      <color theme="1"/>
      <name val="Calibri"/>
      <family val="2"/>
    </font>
    <font>
      <u val="single"/>
      <sz val="11"/>
      <color theme="1"/>
      <name val="Calibri"/>
      <family val="2"/>
    </font>
    <font>
      <b/>
      <i/>
      <u val="single"/>
      <sz val="8"/>
      <color theme="1"/>
      <name val="Calibri"/>
      <family val="2"/>
    </font>
    <font>
      <b/>
      <sz val="14"/>
      <color theme="1"/>
      <name val="Calibri"/>
      <family val="2"/>
    </font>
    <font>
      <b/>
      <i/>
      <sz val="12"/>
      <color theme="1"/>
      <name val="Calibri"/>
      <family val="2"/>
    </font>
    <font>
      <b/>
      <i/>
      <sz val="14"/>
      <color theme="1"/>
      <name val="Calibri"/>
      <family val="2"/>
    </font>
    <font>
      <b/>
      <i/>
      <sz val="11"/>
      <color theme="1"/>
      <name val="Calibri"/>
      <family val="2"/>
    </font>
    <font>
      <i/>
      <sz val="11"/>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style="thin"/>
      <right/>
      <top/>
      <bottom/>
    </border>
    <border>
      <left/>
      <right style="thin"/>
      <top/>
      <bottom/>
    </border>
    <border>
      <left style="thin"/>
      <right style="thin"/>
      <top/>
      <bottom style="double"/>
    </border>
    <border>
      <left/>
      <right/>
      <top/>
      <bottom style="double"/>
    </border>
    <border>
      <left style="thin"/>
      <right style="thin"/>
      <top/>
      <bottom style="thin"/>
    </border>
    <border>
      <left/>
      <right style="medium"/>
      <top style="medium"/>
      <bottom style="medium"/>
    </border>
    <border>
      <left/>
      <right/>
      <top style="medium"/>
      <bottom style="medium"/>
    </border>
    <border>
      <left style="thin"/>
      <right style="thin"/>
      <top style="medium"/>
      <bottom style="medium"/>
    </border>
    <border>
      <left style="thin"/>
      <right/>
      <top/>
      <bottom style="double"/>
    </border>
    <border>
      <left/>
      <right style="thin"/>
      <top/>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3">
    <xf numFmtId="0" fontId="0" fillId="0" borderId="0" xfId="0" applyFont="1" applyAlignment="1">
      <alignment/>
    </xf>
    <xf numFmtId="44" fontId="0" fillId="0" borderId="0" xfId="44" applyFont="1" applyAlignment="1">
      <alignment/>
    </xf>
    <xf numFmtId="164" fontId="46" fillId="0" borderId="0" xfId="42" applyNumberFormat="1" applyFont="1" applyAlignment="1">
      <alignment horizontal="left" wrapText="1"/>
    </xf>
    <xf numFmtId="0" fontId="0" fillId="0" borderId="0" xfId="0" applyAlignment="1">
      <alignment wrapText="1"/>
    </xf>
    <xf numFmtId="0" fontId="0" fillId="0" borderId="10" xfId="0" applyBorder="1" applyAlignment="1">
      <alignment wrapText="1"/>
    </xf>
    <xf numFmtId="0" fontId="48" fillId="0" borderId="10" xfId="0" applyFont="1" applyBorder="1" applyAlignment="1">
      <alignment wrapText="1"/>
    </xf>
    <xf numFmtId="0" fontId="49" fillId="0" borderId="0" xfId="0" applyFont="1" applyAlignment="1">
      <alignment wrapText="1"/>
    </xf>
    <xf numFmtId="37" fontId="0" fillId="0" borderId="0" xfId="42" applyNumberFormat="1" applyFont="1" applyAlignment="1">
      <alignment/>
    </xf>
    <xf numFmtId="0" fontId="50" fillId="0" borderId="0" xfId="0" applyFont="1" applyBorder="1" applyAlignment="1">
      <alignment wrapText="1"/>
    </xf>
    <xf numFmtId="0" fontId="51" fillId="0" borderId="0" xfId="0" applyFont="1" applyBorder="1" applyAlignment="1">
      <alignment wrapText="1"/>
    </xf>
    <xf numFmtId="0" fontId="0" fillId="0" borderId="0" xfId="0" applyAlignment="1">
      <alignment vertical="center"/>
    </xf>
    <xf numFmtId="0" fontId="0" fillId="0" borderId="11" xfId="0" applyBorder="1" applyAlignment="1">
      <alignment vertical="center" wrapText="1"/>
    </xf>
    <xf numFmtId="0" fontId="0" fillId="0" borderId="12" xfId="0" applyBorder="1" applyAlignment="1">
      <alignment wrapText="1"/>
    </xf>
    <xf numFmtId="0" fontId="46" fillId="0" borderId="11" xfId="0" applyFont="1" applyBorder="1" applyAlignment="1">
      <alignment vertical="center" wrapText="1"/>
    </xf>
    <xf numFmtId="0" fontId="48" fillId="0" borderId="11" xfId="0" applyFont="1" applyBorder="1" applyAlignment="1">
      <alignment vertical="center" wrapText="1"/>
    </xf>
    <xf numFmtId="0" fontId="52" fillId="0" borderId="11" xfId="0" applyFont="1" applyBorder="1" applyAlignment="1">
      <alignment vertical="center" wrapText="1"/>
    </xf>
    <xf numFmtId="0" fontId="0" fillId="0" borderId="13" xfId="0" applyBorder="1" applyAlignment="1">
      <alignment wrapText="1"/>
    </xf>
    <xf numFmtId="0" fontId="0" fillId="0" borderId="14" xfId="0" applyBorder="1" applyAlignment="1">
      <alignment/>
    </xf>
    <xf numFmtId="0" fontId="0" fillId="0" borderId="14" xfId="0" applyBorder="1" applyAlignment="1">
      <alignment wrapText="1"/>
    </xf>
    <xf numFmtId="37" fontId="0" fillId="0" borderId="14" xfId="42" applyNumberFormat="1" applyFont="1" applyBorder="1" applyAlignment="1">
      <alignment/>
    </xf>
    <xf numFmtId="44" fontId="0" fillId="0" borderId="14" xfId="44" applyFont="1" applyBorder="1" applyAlignment="1">
      <alignment/>
    </xf>
    <xf numFmtId="0" fontId="0" fillId="0" borderId="10" xfId="0" applyBorder="1" applyAlignment="1">
      <alignment vertical="top" wrapText="1"/>
    </xf>
    <xf numFmtId="0" fontId="0" fillId="0" borderId="0" xfId="0" applyAlignment="1">
      <alignment wrapText="1"/>
    </xf>
    <xf numFmtId="37" fontId="0" fillId="0" borderId="10" xfId="42" applyNumberFormat="1" applyFont="1" applyBorder="1" applyAlignment="1" applyProtection="1">
      <alignment wrapText="1"/>
      <protection/>
    </xf>
    <xf numFmtId="37" fontId="48" fillId="0" borderId="10" xfId="42" applyNumberFormat="1" applyFont="1" applyBorder="1" applyAlignment="1" applyProtection="1">
      <alignment wrapText="1"/>
      <protection/>
    </xf>
    <xf numFmtId="0" fontId="0" fillId="0" borderId="0" xfId="0" applyAlignment="1" applyProtection="1">
      <alignment/>
      <protection locked="0"/>
    </xf>
    <xf numFmtId="44" fontId="0" fillId="0" borderId="10" xfId="44" applyFont="1" applyBorder="1" applyAlignment="1" applyProtection="1">
      <alignment wrapText="1"/>
      <protection locked="0"/>
    </xf>
    <xf numFmtId="44" fontId="48" fillId="0" borderId="10" xfId="44" applyFont="1" applyBorder="1" applyAlignment="1" applyProtection="1">
      <alignment wrapText="1"/>
      <protection locked="0"/>
    </xf>
    <xf numFmtId="39" fontId="0" fillId="0" borderId="10" xfId="42" applyNumberFormat="1" applyFont="1" applyBorder="1" applyAlignment="1" applyProtection="1">
      <alignment wrapText="1"/>
      <protection locked="0"/>
    </xf>
    <xf numFmtId="0" fontId="50" fillId="0" borderId="0" xfId="0" applyFont="1" applyBorder="1" applyAlignment="1" applyProtection="1">
      <alignment wrapText="1"/>
      <protection/>
    </xf>
    <xf numFmtId="0" fontId="0" fillId="0" borderId="10" xfId="0" applyBorder="1" applyAlignment="1" applyProtection="1">
      <alignment wrapText="1"/>
      <protection/>
    </xf>
    <xf numFmtId="0" fontId="48" fillId="0" borderId="10" xfId="0" applyFont="1" applyBorder="1" applyAlignment="1" applyProtection="1">
      <alignment wrapText="1"/>
      <protection/>
    </xf>
    <xf numFmtId="0" fontId="53" fillId="0" borderId="10" xfId="0" applyFont="1" applyBorder="1" applyAlignment="1" applyProtection="1">
      <alignment wrapText="1"/>
      <protection/>
    </xf>
    <xf numFmtId="44" fontId="0" fillId="0" borderId="0" xfId="44" applyFont="1" applyAlignment="1">
      <alignment wrapText="1"/>
    </xf>
    <xf numFmtId="165" fontId="0" fillId="0" borderId="0" xfId="42" applyNumberFormat="1" applyFont="1" applyAlignment="1">
      <alignment/>
    </xf>
    <xf numFmtId="44" fontId="54" fillId="33" borderId="14" xfId="44" applyFont="1" applyFill="1" applyBorder="1" applyAlignment="1">
      <alignment/>
    </xf>
    <xf numFmtId="44" fontId="55" fillId="0" borderId="13" xfId="44" applyFont="1" applyBorder="1" applyAlignment="1">
      <alignment wrapText="1"/>
    </xf>
    <xf numFmtId="165" fontId="55" fillId="0" borderId="13" xfId="42" applyNumberFormat="1" applyFont="1" applyBorder="1" applyAlignment="1">
      <alignment wrapText="1"/>
    </xf>
    <xf numFmtId="0" fontId="55" fillId="0" borderId="13" xfId="0" applyFont="1" applyBorder="1" applyAlignment="1">
      <alignment wrapText="1"/>
    </xf>
    <xf numFmtId="0" fontId="56" fillId="0" borderId="13" xfId="0" applyFont="1" applyBorder="1" applyAlignment="1">
      <alignment wrapText="1"/>
    </xf>
    <xf numFmtId="44" fontId="0" fillId="0" borderId="10" xfId="44" applyFont="1" applyBorder="1" applyAlignment="1">
      <alignment wrapText="1"/>
    </xf>
    <xf numFmtId="165" fontId="0" fillId="0" borderId="10" xfId="42" applyNumberFormat="1" applyFont="1" applyBorder="1" applyAlignment="1">
      <alignment wrapText="1"/>
    </xf>
    <xf numFmtId="44" fontId="0" fillId="0" borderId="15" xfId="44" applyFont="1" applyBorder="1" applyAlignment="1">
      <alignment wrapText="1"/>
    </xf>
    <xf numFmtId="44" fontId="46" fillId="0" borderId="10" xfId="44" applyFont="1" applyBorder="1" applyAlignment="1">
      <alignment wrapText="1"/>
    </xf>
    <xf numFmtId="165" fontId="46" fillId="0" borderId="10" xfId="42" applyNumberFormat="1" applyFont="1" applyBorder="1" applyAlignment="1">
      <alignment wrapText="1"/>
    </xf>
    <xf numFmtId="0" fontId="46" fillId="0" borderId="10" xfId="0" applyFont="1" applyBorder="1" applyAlignment="1">
      <alignment wrapText="1"/>
    </xf>
    <xf numFmtId="44" fontId="48" fillId="0" borderId="10" xfId="44" applyFont="1" applyBorder="1" applyAlignment="1">
      <alignment wrapText="1"/>
    </xf>
    <xf numFmtId="165" fontId="48" fillId="0" borderId="10" xfId="42" applyNumberFormat="1" applyFont="1" applyBorder="1" applyAlignment="1">
      <alignment wrapText="1"/>
    </xf>
    <xf numFmtId="44" fontId="16" fillId="34" borderId="10" xfId="44" applyFont="1" applyFill="1" applyBorder="1" applyAlignment="1">
      <alignment wrapText="1"/>
    </xf>
    <xf numFmtId="44" fontId="0" fillId="34" borderId="10" xfId="44" applyFont="1" applyFill="1" applyBorder="1" applyAlignment="1">
      <alignment wrapText="1"/>
    </xf>
    <xf numFmtId="44" fontId="57" fillId="0" borderId="16" xfId="44" applyFont="1" applyBorder="1" applyAlignment="1">
      <alignment/>
    </xf>
    <xf numFmtId="44" fontId="57" fillId="0" borderId="17" xfId="44" applyFont="1" applyBorder="1" applyAlignment="1">
      <alignment/>
    </xf>
    <xf numFmtId="44" fontId="57" fillId="0" borderId="17" xfId="44" applyFont="1" applyBorder="1" applyAlignment="1">
      <alignment wrapText="1"/>
    </xf>
    <xf numFmtId="44" fontId="57" fillId="0" borderId="18" xfId="44" applyFont="1" applyBorder="1" applyAlignment="1">
      <alignment wrapText="1"/>
    </xf>
    <xf numFmtId="165" fontId="57" fillId="0" borderId="18" xfId="42" applyNumberFormat="1" applyFont="1" applyBorder="1" applyAlignment="1">
      <alignment/>
    </xf>
    <xf numFmtId="0" fontId="57" fillId="0" borderId="18" xfId="0" applyFont="1" applyBorder="1" applyAlignment="1">
      <alignment/>
    </xf>
    <xf numFmtId="0" fontId="58" fillId="0" borderId="17" xfId="0" applyFont="1" applyBorder="1" applyAlignment="1">
      <alignment/>
    </xf>
    <xf numFmtId="0" fontId="58" fillId="0" borderId="18" xfId="0" applyFont="1" applyBorder="1" applyAlignment="1">
      <alignment wrapText="1"/>
    </xf>
    <xf numFmtId="15" fontId="46" fillId="0" borderId="0" xfId="0" applyNumberFormat="1" applyFont="1" applyAlignment="1">
      <alignment wrapText="1"/>
    </xf>
    <xf numFmtId="0" fontId="50" fillId="0" borderId="0" xfId="0" applyFont="1" applyAlignment="1">
      <alignment wrapText="1"/>
    </xf>
    <xf numFmtId="0" fontId="58" fillId="0" borderId="10" xfId="0" applyFont="1" applyBorder="1" applyAlignment="1">
      <alignment wrapText="1"/>
    </xf>
    <xf numFmtId="0" fontId="58" fillId="0" borderId="0" xfId="0" applyFont="1" applyBorder="1" applyAlignment="1">
      <alignment/>
    </xf>
    <xf numFmtId="0" fontId="57" fillId="0" borderId="10" xfId="0" applyFont="1" applyBorder="1" applyAlignment="1">
      <alignment/>
    </xf>
    <xf numFmtId="165" fontId="57" fillId="0" borderId="10" xfId="42" applyNumberFormat="1" applyFont="1" applyBorder="1" applyAlignment="1">
      <alignment/>
    </xf>
    <xf numFmtId="44" fontId="57" fillId="0" borderId="10" xfId="44" applyFont="1" applyBorder="1" applyAlignment="1">
      <alignment wrapText="1"/>
    </xf>
    <xf numFmtId="44" fontId="57" fillId="0" borderId="0" xfId="44" applyFont="1" applyBorder="1" applyAlignment="1">
      <alignment wrapText="1"/>
    </xf>
    <xf numFmtId="0" fontId="0" fillId="0" borderId="11" xfId="0" applyBorder="1" applyAlignment="1">
      <alignment vertical="center" wrapText="1"/>
    </xf>
    <xf numFmtId="0" fontId="0" fillId="0" borderId="0" xfId="0" applyAlignment="1">
      <alignment wrapText="1"/>
    </xf>
    <xf numFmtId="0" fontId="0" fillId="0" borderId="12" xfId="0" applyBorder="1" applyAlignment="1">
      <alignment wrapText="1"/>
    </xf>
    <xf numFmtId="0" fontId="0" fillId="0" borderId="11" xfId="0" applyBorder="1" applyAlignment="1">
      <alignment horizontal="left" vertical="center" wrapText="1" indent="1"/>
    </xf>
    <xf numFmtId="0" fontId="0" fillId="0" borderId="0" xfId="0" applyAlignment="1">
      <alignment horizontal="left" wrapText="1" indent="1"/>
    </xf>
    <xf numFmtId="0" fontId="0" fillId="0" borderId="12" xfId="0" applyBorder="1" applyAlignment="1">
      <alignment horizontal="left" wrapText="1" indent="1"/>
    </xf>
    <xf numFmtId="0" fontId="52" fillId="0" borderId="11" xfId="0" applyFont="1" applyBorder="1" applyAlignment="1">
      <alignment vertical="center" wrapText="1"/>
    </xf>
    <xf numFmtId="0" fontId="52" fillId="0" borderId="0" xfId="0" applyFont="1" applyAlignment="1">
      <alignment wrapText="1"/>
    </xf>
    <xf numFmtId="0" fontId="52" fillId="0" borderId="12" xfId="0" applyFont="1" applyBorder="1" applyAlignment="1">
      <alignment wrapText="1"/>
    </xf>
    <xf numFmtId="0" fontId="48" fillId="0" borderId="11" xfId="0" applyFont="1" applyBorder="1" applyAlignment="1">
      <alignment vertical="center" wrapText="1"/>
    </xf>
    <xf numFmtId="0" fontId="48" fillId="0" borderId="0" xfId="0" applyFont="1" applyAlignment="1">
      <alignment wrapText="1"/>
    </xf>
    <xf numFmtId="0" fontId="48" fillId="0" borderId="12" xfId="0" applyFont="1" applyBorder="1" applyAlignment="1">
      <alignment wrapText="1"/>
    </xf>
    <xf numFmtId="0" fontId="52" fillId="0" borderId="0" xfId="0" applyFont="1" applyBorder="1" applyAlignment="1">
      <alignment vertical="center" wrapText="1"/>
    </xf>
    <xf numFmtId="0" fontId="52" fillId="0" borderId="12" xfId="0" applyFont="1" applyBorder="1" applyAlignment="1">
      <alignment vertical="center" wrapText="1"/>
    </xf>
    <xf numFmtId="0" fontId="0" fillId="0" borderId="19" xfId="0" applyBorder="1" applyAlignment="1">
      <alignment vertical="center" wrapText="1"/>
    </xf>
    <xf numFmtId="0" fontId="0" fillId="0" borderId="14" xfId="0" applyBorder="1" applyAlignment="1">
      <alignment vertical="center" wrapText="1"/>
    </xf>
    <xf numFmtId="0" fontId="0" fillId="0" borderId="20" xfId="0"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H86"/>
  <sheetViews>
    <sheetView view="pageBreakPreview" zoomScale="115" zoomScaleSheetLayoutView="115" zoomScalePageLayoutView="0" workbookViewId="0" topLeftCell="A13">
      <selection activeCell="C3" sqref="C3"/>
    </sheetView>
  </sheetViews>
  <sheetFormatPr defaultColWidth="9.140625" defaultRowHeight="15"/>
  <cols>
    <col min="1" max="1" width="4.57421875" style="0" customWidth="1"/>
    <col min="2" max="2" width="3.421875" style="0" customWidth="1"/>
    <col min="3" max="3" width="58.57421875" style="3" customWidth="1"/>
    <col min="4" max="4" width="0.5625" style="0" customWidth="1"/>
    <col min="5" max="5" width="6.00390625" style="0" customWidth="1"/>
    <col min="6" max="6" width="10.7109375" style="7" bestFit="1" customWidth="1"/>
    <col min="7" max="7" width="11.00390625" style="1" bestFit="1" customWidth="1"/>
    <col min="8" max="8" width="17.57421875" style="1" bestFit="1" customWidth="1"/>
  </cols>
  <sheetData>
    <row r="1" ht="15.75">
      <c r="C1" s="8" t="s">
        <v>9</v>
      </c>
    </row>
    <row r="2" ht="15.75">
      <c r="C2" s="9"/>
    </row>
    <row r="3" ht="15.75">
      <c r="C3" s="8" t="s">
        <v>53</v>
      </c>
    </row>
    <row r="5" ht="15">
      <c r="C5" s="2">
        <v>41896</v>
      </c>
    </row>
    <row r="6" spans="2:8" ht="15.75" thickBot="1">
      <c r="B6" s="17"/>
      <c r="C6" s="18"/>
      <c r="D6" s="17"/>
      <c r="E6" s="17"/>
      <c r="F6" s="19"/>
      <c r="G6" s="20"/>
      <c r="H6" s="20"/>
    </row>
    <row r="7" spans="2:8" ht="15.75" thickTop="1">
      <c r="B7" s="4"/>
      <c r="C7" s="66"/>
      <c r="D7" s="67"/>
      <c r="E7" s="67"/>
      <c r="F7" s="67"/>
      <c r="G7" s="67"/>
      <c r="H7" s="68"/>
    </row>
    <row r="8" spans="2:8" ht="15">
      <c r="B8" s="5"/>
      <c r="C8" s="75" t="s">
        <v>3</v>
      </c>
      <c r="D8" s="76"/>
      <c r="E8" s="76"/>
      <c r="F8" s="76"/>
      <c r="G8" s="76"/>
      <c r="H8" s="77"/>
    </row>
    <row r="9" spans="2:8" ht="15">
      <c r="B9" s="5"/>
      <c r="C9" s="66"/>
      <c r="D9" s="67"/>
      <c r="E9" s="67"/>
      <c r="F9" s="67"/>
      <c r="G9" s="67"/>
      <c r="H9" s="68"/>
    </row>
    <row r="10" spans="2:8" ht="15">
      <c r="B10" s="5"/>
      <c r="C10" s="66" t="s">
        <v>11</v>
      </c>
      <c r="D10" s="67"/>
      <c r="E10" s="67"/>
      <c r="F10" s="67"/>
      <c r="G10" s="67"/>
      <c r="H10" s="68"/>
    </row>
    <row r="11" spans="2:8" ht="15">
      <c r="B11" s="5"/>
      <c r="C11" s="66"/>
      <c r="D11" s="67"/>
      <c r="E11" s="67"/>
      <c r="F11" s="67"/>
      <c r="G11" s="67"/>
      <c r="H11" s="68"/>
    </row>
    <row r="12" spans="2:8" ht="15" customHeight="1">
      <c r="B12" s="4" t="s">
        <v>41</v>
      </c>
      <c r="C12" s="66" t="s">
        <v>40</v>
      </c>
      <c r="D12" s="67"/>
      <c r="E12" s="67"/>
      <c r="F12" s="67"/>
      <c r="G12" s="67"/>
      <c r="H12" s="68"/>
    </row>
    <row r="13" spans="2:8" ht="15">
      <c r="B13" s="4"/>
      <c r="C13" s="66"/>
      <c r="D13" s="67"/>
      <c r="E13" s="67"/>
      <c r="F13" s="67"/>
      <c r="G13" s="67"/>
      <c r="H13" s="68"/>
    </row>
    <row r="14" spans="2:8" ht="31.5" customHeight="1">
      <c r="B14" s="4" t="s">
        <v>43</v>
      </c>
      <c r="C14" s="66" t="s">
        <v>42</v>
      </c>
      <c r="D14" s="67"/>
      <c r="E14" s="67"/>
      <c r="F14" s="67"/>
      <c r="G14" s="67"/>
      <c r="H14" s="68"/>
    </row>
    <row r="15" spans="2:8" ht="15">
      <c r="B15" s="4"/>
      <c r="C15" s="11"/>
      <c r="D15" s="3"/>
      <c r="E15" s="3"/>
      <c r="F15" s="3"/>
      <c r="G15" s="3"/>
      <c r="H15" s="12"/>
    </row>
    <row r="16" spans="2:8" ht="48.75" customHeight="1">
      <c r="B16" s="4"/>
      <c r="C16" s="66" t="s">
        <v>12</v>
      </c>
      <c r="D16" s="67"/>
      <c r="E16" s="67"/>
      <c r="F16" s="67"/>
      <c r="G16" s="67"/>
      <c r="H16" s="68"/>
    </row>
    <row r="17" spans="2:8" ht="15">
      <c r="B17" s="4"/>
      <c r="C17" s="11"/>
      <c r="D17" s="3"/>
      <c r="E17" s="3"/>
      <c r="F17" s="3"/>
      <c r="G17" s="3"/>
      <c r="H17" s="12"/>
    </row>
    <row r="18" spans="2:8" ht="15">
      <c r="B18" s="4"/>
      <c r="C18" s="11"/>
      <c r="D18" s="3"/>
      <c r="E18" s="3"/>
      <c r="F18" s="3"/>
      <c r="G18" s="3"/>
      <c r="H18" s="12"/>
    </row>
    <row r="19" spans="2:8" ht="15">
      <c r="B19" s="4"/>
      <c r="C19" s="14" t="s">
        <v>17</v>
      </c>
      <c r="D19" s="3"/>
      <c r="E19" s="3"/>
      <c r="F19" s="3"/>
      <c r="G19" s="3"/>
      <c r="H19" s="12"/>
    </row>
    <row r="20" spans="2:8" ht="15">
      <c r="B20" s="4"/>
      <c r="C20" s="11"/>
      <c r="D20" s="3"/>
      <c r="E20" s="3"/>
      <c r="F20" s="3"/>
      <c r="G20" s="3"/>
      <c r="H20" s="12"/>
    </row>
    <row r="21" spans="2:8" ht="31.5" customHeight="1">
      <c r="B21" s="21">
        <v>1</v>
      </c>
      <c r="C21" s="66" t="s">
        <v>44</v>
      </c>
      <c r="D21" s="67"/>
      <c r="E21" s="67"/>
      <c r="F21" s="67"/>
      <c r="G21" s="67"/>
      <c r="H21" s="68"/>
    </row>
    <row r="22" spans="2:8" ht="15">
      <c r="B22" s="4"/>
      <c r="C22" s="11"/>
      <c r="D22" s="3"/>
      <c r="E22" s="3"/>
      <c r="F22" s="3"/>
      <c r="G22" s="3"/>
      <c r="H22" s="12"/>
    </row>
    <row r="23" spans="2:8" ht="60.75" customHeight="1">
      <c r="B23" s="21">
        <v>2</v>
      </c>
      <c r="C23" s="66" t="s">
        <v>54</v>
      </c>
      <c r="D23" s="67"/>
      <c r="E23" s="67"/>
      <c r="F23" s="67"/>
      <c r="G23" s="67"/>
      <c r="H23" s="68"/>
    </row>
    <row r="24" spans="2:8" ht="15">
      <c r="B24" s="4"/>
      <c r="C24" s="11"/>
      <c r="D24" s="3"/>
      <c r="E24" s="3"/>
      <c r="F24" s="3"/>
      <c r="G24" s="3"/>
      <c r="H24" s="12"/>
    </row>
    <row r="25" spans="2:8" ht="44.25" customHeight="1">
      <c r="B25" s="21">
        <v>3</v>
      </c>
      <c r="C25" s="66" t="s">
        <v>45</v>
      </c>
      <c r="D25" s="67"/>
      <c r="E25" s="67"/>
      <c r="F25" s="67"/>
      <c r="G25" s="67"/>
      <c r="H25" s="68"/>
    </row>
    <row r="26" spans="2:8" ht="15">
      <c r="B26" s="4"/>
      <c r="C26" s="11"/>
      <c r="D26" s="3"/>
      <c r="E26" s="3"/>
      <c r="F26" s="3"/>
      <c r="G26" s="3"/>
      <c r="H26" s="12"/>
    </row>
    <row r="27" spans="2:8" ht="52.5" customHeight="1">
      <c r="B27" s="21">
        <v>4</v>
      </c>
      <c r="C27" s="66" t="s">
        <v>46</v>
      </c>
      <c r="D27" s="67"/>
      <c r="E27" s="67"/>
      <c r="F27" s="67"/>
      <c r="G27" s="67"/>
      <c r="H27" s="68"/>
    </row>
    <row r="28" spans="2:8" ht="15">
      <c r="B28" s="4"/>
      <c r="C28" s="11"/>
      <c r="D28" s="3"/>
      <c r="E28" s="3"/>
      <c r="F28" s="3"/>
      <c r="G28" s="3"/>
      <c r="H28" s="12"/>
    </row>
    <row r="29" spans="2:8" ht="42.75" customHeight="1">
      <c r="B29" s="21">
        <v>5</v>
      </c>
      <c r="C29" s="66" t="s">
        <v>47</v>
      </c>
      <c r="D29" s="67"/>
      <c r="E29" s="67"/>
      <c r="F29" s="67"/>
      <c r="G29" s="67"/>
      <c r="H29" s="68"/>
    </row>
    <row r="30" spans="2:8" ht="15">
      <c r="B30" s="21"/>
      <c r="C30" s="11"/>
      <c r="D30" s="3"/>
      <c r="E30" s="3"/>
      <c r="F30" s="3"/>
      <c r="G30" s="3"/>
      <c r="H30" s="12"/>
    </row>
    <row r="31" spans="2:8" ht="41.25" customHeight="1">
      <c r="B31" s="21">
        <v>6</v>
      </c>
      <c r="C31" s="66" t="s">
        <v>48</v>
      </c>
      <c r="D31" s="67"/>
      <c r="E31" s="67"/>
      <c r="F31" s="67"/>
      <c r="G31" s="67"/>
      <c r="H31" s="68"/>
    </row>
    <row r="32" spans="2:8" ht="15">
      <c r="B32" s="21"/>
      <c r="C32" s="11"/>
      <c r="D32" s="3"/>
      <c r="E32" s="3"/>
      <c r="F32" s="3"/>
      <c r="G32" s="3"/>
      <c r="H32" s="12"/>
    </row>
    <row r="33" spans="2:8" ht="38.25" customHeight="1">
      <c r="B33" s="21">
        <v>7</v>
      </c>
      <c r="C33" s="66" t="s">
        <v>49</v>
      </c>
      <c r="D33" s="67"/>
      <c r="E33" s="67"/>
      <c r="F33" s="67"/>
      <c r="G33" s="67"/>
      <c r="H33" s="68"/>
    </row>
    <row r="34" spans="2:8" ht="15">
      <c r="B34" s="21"/>
      <c r="C34" s="11"/>
      <c r="D34" s="3"/>
      <c r="E34" s="3"/>
      <c r="F34" s="3"/>
      <c r="G34" s="3"/>
      <c r="H34" s="12"/>
    </row>
    <row r="35" spans="2:8" ht="15">
      <c r="B35" s="21">
        <v>8</v>
      </c>
      <c r="C35" s="66" t="s">
        <v>50</v>
      </c>
      <c r="D35" s="67"/>
      <c r="E35" s="67"/>
      <c r="F35" s="67"/>
      <c r="G35" s="67"/>
      <c r="H35" s="68"/>
    </row>
    <row r="36" spans="2:8" ht="14.25" customHeight="1">
      <c r="B36" s="21" t="s">
        <v>41</v>
      </c>
      <c r="C36" s="69" t="s">
        <v>51</v>
      </c>
      <c r="D36" s="70"/>
      <c r="E36" s="70"/>
      <c r="F36" s="70"/>
      <c r="G36" s="70"/>
      <c r="H36" s="71"/>
    </row>
    <row r="37" spans="2:8" ht="59.25" customHeight="1">
      <c r="B37" s="21" t="s">
        <v>43</v>
      </c>
      <c r="C37" s="69" t="s">
        <v>52</v>
      </c>
      <c r="D37" s="70"/>
      <c r="E37" s="70"/>
      <c r="F37" s="70"/>
      <c r="G37" s="70"/>
      <c r="H37" s="71"/>
    </row>
    <row r="38" spans="2:8" ht="15">
      <c r="B38" s="4"/>
      <c r="C38" s="11"/>
      <c r="D38" s="3"/>
      <c r="E38" s="3"/>
      <c r="F38" s="3"/>
      <c r="G38" s="3"/>
      <c r="H38" s="12"/>
    </row>
    <row r="39" spans="2:8" ht="15">
      <c r="B39" s="4"/>
      <c r="C39" s="11"/>
      <c r="D39" s="3"/>
      <c r="E39" s="3"/>
      <c r="F39" s="3"/>
      <c r="G39" s="3"/>
      <c r="H39" s="12"/>
    </row>
    <row r="40" spans="2:8" ht="15">
      <c r="B40" s="4"/>
      <c r="C40" s="13" t="s">
        <v>18</v>
      </c>
      <c r="D40" s="3"/>
      <c r="E40" s="3"/>
      <c r="F40" s="3"/>
      <c r="G40" s="3"/>
      <c r="H40" s="12"/>
    </row>
    <row r="41" spans="2:8" ht="15">
      <c r="B41" s="4"/>
      <c r="C41" s="11"/>
      <c r="D41" s="3"/>
      <c r="E41" s="3"/>
      <c r="F41" s="3"/>
      <c r="G41" s="3"/>
      <c r="H41" s="12"/>
    </row>
    <row r="42" spans="2:8" ht="15">
      <c r="B42" s="5"/>
      <c r="C42" s="15" t="s">
        <v>13</v>
      </c>
      <c r="D42" s="3"/>
      <c r="E42" s="3"/>
      <c r="F42" s="3"/>
      <c r="G42" s="3"/>
      <c r="H42" s="12"/>
    </row>
    <row r="43" spans="2:8" ht="70.5" customHeight="1">
      <c r="B43" s="4"/>
      <c r="C43" s="66" t="s">
        <v>15</v>
      </c>
      <c r="D43" s="67"/>
      <c r="E43" s="67"/>
      <c r="F43" s="67"/>
      <c r="G43" s="67"/>
      <c r="H43" s="68"/>
    </row>
    <row r="44" spans="2:8" ht="15">
      <c r="B44" s="4"/>
      <c r="C44" s="11"/>
      <c r="D44" s="3"/>
      <c r="E44" s="3"/>
      <c r="F44" s="3"/>
      <c r="G44" s="3"/>
      <c r="H44" s="12"/>
    </row>
    <row r="45" spans="2:8" ht="15">
      <c r="B45" s="4"/>
      <c r="C45" s="72" t="s">
        <v>22</v>
      </c>
      <c r="D45" s="73"/>
      <c r="E45" s="73"/>
      <c r="F45" s="73"/>
      <c r="G45" s="73"/>
      <c r="H45" s="74"/>
    </row>
    <row r="46" spans="2:8" ht="45.75" customHeight="1">
      <c r="B46" s="4"/>
      <c r="C46" s="66" t="s">
        <v>24</v>
      </c>
      <c r="D46" s="67"/>
      <c r="E46" s="67"/>
      <c r="F46" s="67"/>
      <c r="G46" s="67"/>
      <c r="H46" s="68"/>
    </row>
    <row r="47" spans="2:8" ht="15">
      <c r="B47" s="4"/>
      <c r="C47" s="11"/>
      <c r="D47" s="3"/>
      <c r="E47" s="3"/>
      <c r="F47" s="3"/>
      <c r="G47" s="3"/>
      <c r="H47" s="12"/>
    </row>
    <row r="48" spans="2:8" ht="27.75" customHeight="1">
      <c r="B48" s="4"/>
      <c r="C48" s="66" t="s">
        <v>23</v>
      </c>
      <c r="D48" s="67"/>
      <c r="E48" s="67"/>
      <c r="F48" s="67"/>
      <c r="G48" s="67"/>
      <c r="H48" s="68"/>
    </row>
    <row r="49" spans="2:8" ht="15">
      <c r="B49" s="4"/>
      <c r="C49" s="11"/>
      <c r="D49" s="3"/>
      <c r="E49" s="3"/>
      <c r="F49" s="3"/>
      <c r="G49" s="3"/>
      <c r="H49" s="12"/>
    </row>
    <row r="50" spans="2:8" ht="77.25" customHeight="1">
      <c r="B50" s="4"/>
      <c r="C50" s="66" t="s">
        <v>27</v>
      </c>
      <c r="D50" s="67"/>
      <c r="E50" s="67"/>
      <c r="F50" s="67"/>
      <c r="G50" s="67"/>
      <c r="H50" s="68"/>
    </row>
    <row r="51" spans="2:8" ht="15">
      <c r="B51" s="4"/>
      <c r="C51" s="11"/>
      <c r="D51" s="3"/>
      <c r="E51" s="3"/>
      <c r="F51" s="3"/>
      <c r="G51" s="3"/>
      <c r="H51" s="12"/>
    </row>
    <row r="52" spans="2:8" ht="73.5" customHeight="1">
      <c r="B52" s="4"/>
      <c r="C52" s="66" t="s">
        <v>20</v>
      </c>
      <c r="D52" s="67"/>
      <c r="E52" s="67"/>
      <c r="F52" s="67"/>
      <c r="G52" s="67"/>
      <c r="H52" s="68"/>
    </row>
    <row r="53" spans="2:8" ht="15">
      <c r="B53" s="4"/>
      <c r="C53" s="11"/>
      <c r="D53" s="3"/>
      <c r="E53" s="3"/>
      <c r="F53" s="3"/>
      <c r="G53" s="3"/>
      <c r="H53" s="12"/>
    </row>
    <row r="54" spans="2:8" ht="15">
      <c r="B54" s="4"/>
      <c r="C54" s="72" t="s">
        <v>29</v>
      </c>
      <c r="D54" s="78"/>
      <c r="E54" s="78"/>
      <c r="F54" s="78"/>
      <c r="G54" s="78"/>
      <c r="H54" s="79"/>
    </row>
    <row r="55" spans="2:8" ht="31.5" customHeight="1">
      <c r="B55" s="4"/>
      <c r="C55" s="66" t="s">
        <v>30</v>
      </c>
      <c r="D55" s="67"/>
      <c r="E55" s="67"/>
      <c r="F55" s="67"/>
      <c r="G55" s="67"/>
      <c r="H55" s="68"/>
    </row>
    <row r="56" spans="2:8" ht="15">
      <c r="B56" s="4"/>
      <c r="C56" s="11"/>
      <c r="D56" s="3"/>
      <c r="E56" s="3"/>
      <c r="F56" s="3"/>
      <c r="G56" s="3"/>
      <c r="H56" s="12"/>
    </row>
    <row r="57" spans="2:8" ht="57.75" customHeight="1">
      <c r="B57" s="4"/>
      <c r="C57" s="66" t="s">
        <v>28</v>
      </c>
      <c r="D57" s="67"/>
      <c r="E57" s="67"/>
      <c r="F57" s="67"/>
      <c r="G57" s="67"/>
      <c r="H57" s="68"/>
    </row>
    <row r="58" spans="2:8" ht="15">
      <c r="B58" s="4"/>
      <c r="C58" s="11"/>
      <c r="D58" s="3"/>
      <c r="E58" s="3"/>
      <c r="F58" s="3"/>
      <c r="G58" s="3"/>
      <c r="H58" s="12"/>
    </row>
    <row r="59" spans="2:8" ht="15">
      <c r="B59" s="4"/>
      <c r="C59" s="15" t="s">
        <v>25</v>
      </c>
      <c r="D59" s="3"/>
      <c r="E59" s="3"/>
      <c r="F59" s="3"/>
      <c r="G59" s="3"/>
      <c r="H59" s="12"/>
    </row>
    <row r="60" spans="2:8" ht="61.5" customHeight="1">
      <c r="B60" s="4"/>
      <c r="C60" s="66" t="s">
        <v>26</v>
      </c>
      <c r="D60" s="67"/>
      <c r="E60" s="67"/>
      <c r="F60" s="67"/>
      <c r="G60" s="67"/>
      <c r="H60" s="68"/>
    </row>
    <row r="61" spans="2:8" ht="15">
      <c r="B61" s="4"/>
      <c r="C61" s="11"/>
      <c r="D61" s="3"/>
      <c r="E61" s="3"/>
      <c r="F61" s="3"/>
      <c r="G61" s="3"/>
      <c r="H61" s="12"/>
    </row>
    <row r="62" spans="2:8" ht="15">
      <c r="B62" s="4"/>
      <c r="C62" s="15" t="s">
        <v>31</v>
      </c>
      <c r="D62" s="3"/>
      <c r="E62" s="3"/>
      <c r="F62" s="3"/>
      <c r="G62" s="3"/>
      <c r="H62" s="12"/>
    </row>
    <row r="63" spans="2:8" ht="51.75" customHeight="1">
      <c r="B63" s="4"/>
      <c r="C63" s="66" t="s">
        <v>32</v>
      </c>
      <c r="D63" s="67"/>
      <c r="E63" s="67"/>
      <c r="F63" s="67"/>
      <c r="G63" s="67"/>
      <c r="H63" s="68"/>
    </row>
    <row r="64" spans="2:8" ht="15">
      <c r="B64" s="4"/>
      <c r="C64" s="11"/>
      <c r="D64" s="3"/>
      <c r="E64" s="3"/>
      <c r="F64" s="3"/>
      <c r="G64" s="3"/>
      <c r="H64" s="12"/>
    </row>
    <row r="65" spans="2:8" ht="15">
      <c r="B65" s="4"/>
      <c r="C65" s="72" t="s">
        <v>34</v>
      </c>
      <c r="D65" s="73"/>
      <c r="E65" s="73"/>
      <c r="F65" s="73"/>
      <c r="G65" s="73"/>
      <c r="H65" s="74"/>
    </row>
    <row r="66" spans="2:8" ht="30.75" customHeight="1">
      <c r="B66" s="4"/>
      <c r="C66" s="66" t="s">
        <v>33</v>
      </c>
      <c r="D66" s="67"/>
      <c r="E66" s="67"/>
      <c r="F66" s="67"/>
      <c r="G66" s="67"/>
      <c r="H66" s="68"/>
    </row>
    <row r="67" spans="2:8" ht="15">
      <c r="B67" s="4"/>
      <c r="C67" s="11"/>
      <c r="D67" s="3"/>
      <c r="E67" s="3"/>
      <c r="F67" s="3"/>
      <c r="G67" s="3"/>
      <c r="H67" s="12"/>
    </row>
    <row r="68" spans="2:8" ht="15" customHeight="1">
      <c r="B68" s="4"/>
      <c r="C68" s="72" t="s">
        <v>35</v>
      </c>
      <c r="D68" s="73"/>
      <c r="E68" s="73"/>
      <c r="F68" s="73"/>
      <c r="G68" s="73"/>
      <c r="H68" s="74"/>
    </row>
    <row r="69" spans="2:8" ht="33.75" customHeight="1">
      <c r="B69" s="4"/>
      <c r="C69" s="66" t="s">
        <v>16</v>
      </c>
      <c r="D69" s="67"/>
      <c r="E69" s="67"/>
      <c r="F69" s="67"/>
      <c r="G69" s="67"/>
      <c r="H69" s="68"/>
    </row>
    <row r="70" spans="2:8" ht="49.5" customHeight="1">
      <c r="B70" s="4"/>
      <c r="C70" s="66" t="s">
        <v>21</v>
      </c>
      <c r="D70" s="67"/>
      <c r="E70" s="67"/>
      <c r="F70" s="67"/>
      <c r="G70" s="67"/>
      <c r="H70" s="68"/>
    </row>
    <row r="71" spans="2:8" ht="15">
      <c r="B71" s="4"/>
      <c r="C71" s="11"/>
      <c r="D71" s="3"/>
      <c r="E71" s="3"/>
      <c r="F71" s="3"/>
      <c r="G71" s="3"/>
      <c r="H71" s="12"/>
    </row>
    <row r="72" spans="2:8" ht="15">
      <c r="B72" s="4"/>
      <c r="C72" s="72" t="s">
        <v>14</v>
      </c>
      <c r="D72" s="73"/>
      <c r="E72" s="73"/>
      <c r="F72" s="73"/>
      <c r="G72" s="73"/>
      <c r="H72" s="74"/>
    </row>
    <row r="73" spans="2:8" ht="30.75" customHeight="1">
      <c r="B73" s="4"/>
      <c r="C73" s="66" t="s">
        <v>19</v>
      </c>
      <c r="D73" s="67"/>
      <c r="E73" s="67"/>
      <c r="F73" s="67"/>
      <c r="G73" s="67"/>
      <c r="H73" s="68"/>
    </row>
    <row r="74" spans="2:8" ht="15">
      <c r="B74" s="4"/>
      <c r="C74" s="11"/>
      <c r="D74" s="3"/>
      <c r="E74" s="3"/>
      <c r="F74" s="3"/>
      <c r="G74" s="3"/>
      <c r="H74" s="12"/>
    </row>
    <row r="75" spans="2:8" ht="15">
      <c r="B75" s="4"/>
      <c r="C75" s="72" t="s">
        <v>36</v>
      </c>
      <c r="D75" s="73"/>
      <c r="E75" s="73"/>
      <c r="F75" s="73"/>
      <c r="G75" s="73"/>
      <c r="H75" s="74"/>
    </row>
    <row r="76" spans="2:8" ht="27" customHeight="1">
      <c r="B76" s="4"/>
      <c r="C76" s="66" t="s">
        <v>37</v>
      </c>
      <c r="D76" s="67"/>
      <c r="E76" s="67"/>
      <c r="F76" s="67"/>
      <c r="G76" s="67"/>
      <c r="H76" s="68"/>
    </row>
    <row r="77" spans="2:8" ht="15">
      <c r="B77" s="4"/>
      <c r="C77" s="66"/>
      <c r="D77" s="67"/>
      <c r="E77" s="67"/>
      <c r="F77" s="67"/>
      <c r="G77" s="67"/>
      <c r="H77" s="68"/>
    </row>
    <row r="78" spans="2:8" ht="60.75" customHeight="1">
      <c r="B78" s="4"/>
      <c r="C78" s="66" t="s">
        <v>38</v>
      </c>
      <c r="D78" s="67"/>
      <c r="E78" s="67"/>
      <c r="F78" s="67"/>
      <c r="G78" s="67"/>
      <c r="H78" s="68"/>
    </row>
    <row r="79" spans="2:8" ht="15">
      <c r="B79" s="4"/>
      <c r="C79" s="66"/>
      <c r="D79" s="67"/>
      <c r="E79" s="67"/>
      <c r="F79" s="67"/>
      <c r="G79" s="67"/>
      <c r="H79" s="68"/>
    </row>
    <row r="80" spans="2:8" ht="15">
      <c r="B80" s="4"/>
      <c r="C80" s="66" t="s">
        <v>39</v>
      </c>
      <c r="D80" s="67"/>
      <c r="E80" s="67"/>
      <c r="F80" s="67"/>
      <c r="G80" s="67"/>
      <c r="H80" s="68"/>
    </row>
    <row r="81" spans="2:8" ht="15">
      <c r="B81" s="4"/>
      <c r="C81" s="11"/>
      <c r="D81" s="3"/>
      <c r="E81" s="3"/>
      <c r="F81" s="3"/>
      <c r="G81" s="3"/>
      <c r="H81" s="12"/>
    </row>
    <row r="82" spans="2:8" ht="15">
      <c r="B82" s="4"/>
      <c r="C82" s="11"/>
      <c r="D82" s="3"/>
      <c r="E82" s="3"/>
      <c r="F82" s="3"/>
      <c r="G82" s="3"/>
      <c r="H82" s="12"/>
    </row>
    <row r="83" spans="2:8" ht="15.75" thickBot="1">
      <c r="B83" s="16"/>
      <c r="C83" s="80"/>
      <c r="D83" s="81"/>
      <c r="E83" s="81"/>
      <c r="F83" s="81"/>
      <c r="G83" s="81"/>
      <c r="H83" s="82"/>
    </row>
    <row r="84" ht="15.75" thickTop="1"/>
    <row r="85" ht="15">
      <c r="C85" s="6"/>
    </row>
    <row r="86" ht="15">
      <c r="C86" s="6"/>
    </row>
  </sheetData>
  <sheetProtection/>
  <mergeCells count="44">
    <mergeCell ref="C63:H63"/>
    <mergeCell ref="C57:H57"/>
    <mergeCell ref="C46:H46"/>
    <mergeCell ref="C48:H48"/>
    <mergeCell ref="C60:H60"/>
    <mergeCell ref="C50:H50"/>
    <mergeCell ref="C55:H55"/>
    <mergeCell ref="C77:H77"/>
    <mergeCell ref="C78:H78"/>
    <mergeCell ref="C79:H79"/>
    <mergeCell ref="C80:H80"/>
    <mergeCell ref="C83:H83"/>
    <mergeCell ref="C7:H7"/>
    <mergeCell ref="C8:H8"/>
    <mergeCell ref="C72:H72"/>
    <mergeCell ref="C73:H73"/>
    <mergeCell ref="C54:H54"/>
    <mergeCell ref="C9:H9"/>
    <mergeCell ref="C10:H10"/>
    <mergeCell ref="C11:H11"/>
    <mergeCell ref="C13:H13"/>
    <mergeCell ref="C37:H37"/>
    <mergeCell ref="C43:H43"/>
    <mergeCell ref="C52:H52"/>
    <mergeCell ref="C45:H45"/>
    <mergeCell ref="C27:H27"/>
    <mergeCell ref="C29:H29"/>
    <mergeCell ref="C31:H31"/>
    <mergeCell ref="C76:H76"/>
    <mergeCell ref="C66:H66"/>
    <mergeCell ref="C69:H69"/>
    <mergeCell ref="C68:H68"/>
    <mergeCell ref="C65:H65"/>
    <mergeCell ref="C75:H75"/>
    <mergeCell ref="C70:H70"/>
    <mergeCell ref="C33:H33"/>
    <mergeCell ref="C35:H35"/>
    <mergeCell ref="C36:H36"/>
    <mergeCell ref="C12:H12"/>
    <mergeCell ref="C14:H14"/>
    <mergeCell ref="C16:H16"/>
    <mergeCell ref="C21:H21"/>
    <mergeCell ref="C23:H23"/>
    <mergeCell ref="C25:H25"/>
  </mergeCells>
  <printOptions/>
  <pageMargins left="0.7" right="0.7" top="0.75" bottom="0.75" header="0.3" footer="0.3"/>
  <pageSetup horizontalDpi="600" verticalDpi="600" orientation="portrait" scale="80" r:id="rId1"/>
</worksheet>
</file>

<file path=xl/worksheets/sheet2.xml><?xml version="1.0" encoding="utf-8"?>
<worksheet xmlns="http://schemas.openxmlformats.org/spreadsheetml/2006/main" xmlns:r="http://schemas.openxmlformats.org/officeDocument/2006/relationships">
  <dimension ref="B1:K46"/>
  <sheetViews>
    <sheetView tabSelected="1" zoomScalePageLayoutView="0" workbookViewId="0" topLeftCell="A1">
      <selection activeCell="C5" sqref="C5"/>
    </sheetView>
  </sheetViews>
  <sheetFormatPr defaultColWidth="9.140625" defaultRowHeight="15" outlineLevelCol="1"/>
  <cols>
    <col min="1" max="1" width="4.57421875" style="0" customWidth="1"/>
    <col min="2" max="2" width="3.421875" style="0" customWidth="1"/>
    <col min="3" max="3" width="58.57421875" style="22" customWidth="1"/>
    <col min="4" max="4" width="0.5625" style="0" customWidth="1"/>
    <col min="5" max="5" width="4.8515625" style="0" customWidth="1"/>
    <col min="6" max="6" width="10.7109375" style="34" bestFit="1" customWidth="1"/>
    <col min="7" max="7" width="12.57421875" style="33" hidden="1" customWidth="1" outlineLevel="1"/>
    <col min="8" max="8" width="12.00390625" style="33" hidden="1" customWidth="1" outlineLevel="1"/>
    <col min="9" max="9" width="11.8515625" style="33" hidden="1" customWidth="1" outlineLevel="1"/>
    <col min="10" max="10" width="14.57421875" style="1" customWidth="1" collapsed="1"/>
    <col min="11" max="11" width="16.28125" style="1" bestFit="1" customWidth="1"/>
  </cols>
  <sheetData>
    <row r="1" ht="15.75">
      <c r="C1" s="59" t="s">
        <v>75</v>
      </c>
    </row>
    <row r="2" ht="15">
      <c r="G2" s="33">
        <f>300/G3</f>
        <v>84.675</v>
      </c>
    </row>
    <row r="3" spans="3:9" ht="31.5">
      <c r="C3" s="59" t="s">
        <v>64</v>
      </c>
      <c r="G3" s="33">
        <f>(1/1.129)*4</f>
        <v>3.5429583702391496</v>
      </c>
      <c r="I3" s="33">
        <f>(839/16)*0.57</f>
        <v>29.889374999999998</v>
      </c>
    </row>
    <row r="4" ht="15"/>
    <row r="5" ht="15.75">
      <c r="C5" s="29" t="s">
        <v>6</v>
      </c>
    </row>
    <row r="6" ht="15">
      <c r="C6" s="58"/>
    </row>
    <row r="7" ht="15.75" thickBot="1"/>
    <row r="8" spans="2:11" ht="30.75" thickBot="1">
      <c r="B8" s="57"/>
      <c r="C8" s="57"/>
      <c r="D8" s="56"/>
      <c r="E8" s="55" t="s">
        <v>0</v>
      </c>
      <c r="F8" s="54" t="s">
        <v>1</v>
      </c>
      <c r="G8" s="53" t="s">
        <v>63</v>
      </c>
      <c r="H8" s="53" t="s">
        <v>62</v>
      </c>
      <c r="I8" s="52" t="s">
        <v>61</v>
      </c>
      <c r="J8" s="51" t="s">
        <v>60</v>
      </c>
      <c r="K8" s="50" t="s">
        <v>2</v>
      </c>
    </row>
    <row r="9" spans="2:11" ht="15">
      <c r="B9" s="60"/>
      <c r="C9" s="60"/>
      <c r="D9" s="61"/>
      <c r="E9" s="62"/>
      <c r="F9" s="63"/>
      <c r="G9" s="64"/>
      <c r="H9" s="64"/>
      <c r="I9" s="65"/>
      <c r="J9" s="40"/>
      <c r="K9" s="40"/>
    </row>
    <row r="10" spans="2:11" s="25" customFormat="1" ht="15">
      <c r="B10" s="31"/>
      <c r="C10" s="31" t="s">
        <v>3</v>
      </c>
      <c r="D10" s="31"/>
      <c r="E10" s="31"/>
      <c r="F10" s="24"/>
      <c r="G10" s="27"/>
      <c r="H10" s="27"/>
      <c r="J10" s="40"/>
      <c r="K10" s="40"/>
    </row>
    <row r="11" spans="2:11" s="25" customFormat="1" ht="15">
      <c r="B11" s="31"/>
      <c r="C11" s="31"/>
      <c r="D11" s="31"/>
      <c r="E11" s="31"/>
      <c r="F11" s="24"/>
      <c r="G11" s="27"/>
      <c r="H11" s="27"/>
      <c r="J11" s="40"/>
      <c r="K11" s="40"/>
    </row>
    <row r="12" spans="2:11" s="25" customFormat="1" ht="22.5">
      <c r="B12" s="31"/>
      <c r="C12" s="32" t="s">
        <v>8</v>
      </c>
      <c r="D12" s="31"/>
      <c r="E12" s="31"/>
      <c r="F12" s="24"/>
      <c r="G12" s="27"/>
      <c r="H12" s="27"/>
      <c r="J12" s="40"/>
      <c r="K12" s="40"/>
    </row>
    <row r="13" spans="2:11" s="25" customFormat="1" ht="15">
      <c r="B13" s="30"/>
      <c r="C13" s="30"/>
      <c r="D13" s="30"/>
      <c r="E13" s="30"/>
      <c r="F13" s="23"/>
      <c r="G13" s="26"/>
      <c r="H13" s="26"/>
      <c r="J13" s="40"/>
      <c r="K13" s="40"/>
    </row>
    <row r="14" spans="2:11" s="25" customFormat="1" ht="30">
      <c r="B14" s="30"/>
      <c r="C14" s="30" t="s">
        <v>7</v>
      </c>
      <c r="D14" s="30"/>
      <c r="E14" s="30" t="s">
        <v>4</v>
      </c>
      <c r="F14" s="23">
        <v>1</v>
      </c>
      <c r="G14" s="28"/>
      <c r="H14" s="26">
        <f>G14*F14</f>
        <v>0</v>
      </c>
      <c r="J14" s="40"/>
      <c r="K14" s="40">
        <f>J14*F14</f>
        <v>0</v>
      </c>
    </row>
    <row r="15" spans="2:11" s="25" customFormat="1" ht="15">
      <c r="B15" s="30"/>
      <c r="C15" s="30"/>
      <c r="D15" s="30"/>
      <c r="E15" s="30"/>
      <c r="F15" s="23"/>
      <c r="G15" s="28"/>
      <c r="H15" s="26"/>
      <c r="J15" s="40"/>
      <c r="K15" s="40"/>
    </row>
    <row r="16" spans="2:11" ht="15">
      <c r="B16" s="5"/>
      <c r="C16" s="5" t="s">
        <v>22</v>
      </c>
      <c r="D16" s="5"/>
      <c r="E16" s="5"/>
      <c r="F16" s="47"/>
      <c r="G16" s="46"/>
      <c r="H16" s="46"/>
      <c r="I16" s="46"/>
      <c r="J16" s="46"/>
      <c r="K16" s="46"/>
    </row>
    <row r="17" spans="2:11" ht="15">
      <c r="B17" s="4"/>
      <c r="C17" s="4"/>
      <c r="D17" s="4"/>
      <c r="E17" s="4"/>
      <c r="F17" s="41"/>
      <c r="G17" s="40"/>
      <c r="H17" s="40"/>
      <c r="I17" s="40"/>
      <c r="J17" s="40"/>
      <c r="K17" s="40"/>
    </row>
    <row r="18" spans="2:11" ht="15">
      <c r="B18" s="4"/>
      <c r="C18" s="4" t="s">
        <v>59</v>
      </c>
      <c r="D18" s="4"/>
      <c r="E18" s="4" t="s">
        <v>55</v>
      </c>
      <c r="F18" s="41">
        <v>839</v>
      </c>
      <c r="G18" s="40">
        <v>0</v>
      </c>
      <c r="H18" s="40">
        <v>4</v>
      </c>
      <c r="I18" s="40">
        <v>0</v>
      </c>
      <c r="J18" s="40"/>
      <c r="K18" s="40">
        <f>J18*F18</f>
        <v>0</v>
      </c>
    </row>
    <row r="19" spans="2:11" ht="15">
      <c r="B19" s="4"/>
      <c r="C19" s="4"/>
      <c r="D19" s="4"/>
      <c r="E19" s="4"/>
      <c r="F19" s="41"/>
      <c r="G19" s="40"/>
      <c r="H19" s="40"/>
      <c r="I19" s="40"/>
      <c r="J19" s="40"/>
      <c r="K19" s="40"/>
    </row>
    <row r="20" spans="2:11" ht="15">
      <c r="B20" s="4"/>
      <c r="C20" s="4"/>
      <c r="D20" s="4"/>
      <c r="E20" s="4"/>
      <c r="F20" s="41"/>
      <c r="G20" s="40"/>
      <c r="H20" s="40"/>
      <c r="I20" s="40"/>
      <c r="J20" s="40"/>
      <c r="K20" s="40"/>
    </row>
    <row r="21" spans="2:11" ht="15">
      <c r="B21" s="5"/>
      <c r="C21" s="5" t="s">
        <v>58</v>
      </c>
      <c r="D21" s="5"/>
      <c r="E21" s="5"/>
      <c r="F21" s="47"/>
      <c r="G21" s="46"/>
      <c r="H21" s="46"/>
      <c r="I21" s="46"/>
      <c r="J21" s="40"/>
      <c r="K21" s="40"/>
    </row>
    <row r="22" spans="2:11" ht="15">
      <c r="B22" s="4"/>
      <c r="C22" s="4"/>
      <c r="D22" s="4"/>
      <c r="E22" s="4"/>
      <c r="F22" s="41"/>
      <c r="G22" s="40"/>
      <c r="H22" s="40"/>
      <c r="I22" s="40"/>
      <c r="J22" s="40"/>
      <c r="K22" s="40"/>
    </row>
    <row r="23" spans="2:11" ht="60">
      <c r="B23" s="4"/>
      <c r="C23" s="4" t="s">
        <v>65</v>
      </c>
      <c r="D23" s="4"/>
      <c r="E23" s="4" t="s">
        <v>5</v>
      </c>
      <c r="F23" s="41">
        <v>839</v>
      </c>
      <c r="G23" s="40">
        <v>0</v>
      </c>
      <c r="H23" s="40">
        <v>0.57</v>
      </c>
      <c r="I23" s="40">
        <f>125/839</f>
        <v>0.14898688915375446</v>
      </c>
      <c r="J23" s="40"/>
      <c r="K23" s="40">
        <f>J23*F23</f>
        <v>0</v>
      </c>
    </row>
    <row r="24" spans="2:11" ht="15">
      <c r="B24" s="4"/>
      <c r="C24" s="4"/>
      <c r="D24" s="4"/>
      <c r="E24" s="4"/>
      <c r="F24" s="41"/>
      <c r="G24" s="40"/>
      <c r="H24" s="40"/>
      <c r="I24" s="40"/>
      <c r="J24" s="40"/>
      <c r="K24" s="40"/>
    </row>
    <row r="25" spans="2:11" ht="30">
      <c r="B25" s="4"/>
      <c r="C25" s="4" t="s">
        <v>71</v>
      </c>
      <c r="D25" s="4"/>
      <c r="E25" s="4" t="s">
        <v>57</v>
      </c>
      <c r="F25" s="41">
        <f>(55.75*15.05*1)/27</f>
        <v>31.075462962962963</v>
      </c>
      <c r="G25" s="40">
        <f>85</f>
        <v>85</v>
      </c>
      <c r="H25" s="49">
        <v>45</v>
      </c>
      <c r="I25" s="48">
        <f>125/16</f>
        <v>7.8125</v>
      </c>
      <c r="J25" s="40"/>
      <c r="K25" s="40">
        <f>J25*F25</f>
        <v>0</v>
      </c>
    </row>
    <row r="26" spans="2:11" ht="15">
      <c r="B26" s="4"/>
      <c r="C26" s="4"/>
      <c r="D26" s="4"/>
      <c r="E26" s="4"/>
      <c r="F26" s="41"/>
      <c r="G26" s="40"/>
      <c r="H26" s="40"/>
      <c r="I26" s="40"/>
      <c r="J26" s="40"/>
      <c r="K26" s="40"/>
    </row>
    <row r="27" spans="2:11" ht="18" customHeight="1">
      <c r="B27" s="4"/>
      <c r="C27" s="4" t="s">
        <v>66</v>
      </c>
      <c r="D27" s="4"/>
      <c r="E27" s="4" t="s">
        <v>57</v>
      </c>
      <c r="F27" s="41">
        <f>(55.75*15.05*0.16)/27</f>
        <v>4.972074074074074</v>
      </c>
      <c r="G27" s="40">
        <f>G25/3</f>
        <v>28.333333333333332</v>
      </c>
      <c r="H27" s="40">
        <f>H25/3</f>
        <v>15</v>
      </c>
      <c r="I27" s="40"/>
      <c r="J27" s="40"/>
      <c r="K27" s="40">
        <f>J27*F27</f>
        <v>0</v>
      </c>
    </row>
    <row r="28" spans="2:11" ht="15">
      <c r="B28" s="4"/>
      <c r="C28" s="4"/>
      <c r="D28" s="4"/>
      <c r="E28" s="4"/>
      <c r="F28" s="41"/>
      <c r="G28" s="40"/>
      <c r="H28" s="40"/>
      <c r="I28" s="40"/>
      <c r="J28" s="40"/>
      <c r="K28" s="40"/>
    </row>
    <row r="29" spans="2:11" ht="30">
      <c r="B29" s="4"/>
      <c r="C29" s="4" t="s">
        <v>68</v>
      </c>
      <c r="D29" s="4"/>
      <c r="E29" s="4" t="s">
        <v>5</v>
      </c>
      <c r="F29" s="41">
        <f>F31</f>
        <v>862</v>
      </c>
      <c r="G29" s="40"/>
      <c r="H29" s="40"/>
      <c r="I29" s="40"/>
      <c r="J29" s="40"/>
      <c r="K29" s="40">
        <f>J29*F29</f>
        <v>0</v>
      </c>
    </row>
    <row r="30" spans="2:11" ht="15">
      <c r="B30" s="4"/>
      <c r="C30" s="4"/>
      <c r="D30" s="4"/>
      <c r="E30" s="4"/>
      <c r="F30" s="41"/>
      <c r="G30" s="40"/>
      <c r="H30" s="40"/>
      <c r="I30" s="40"/>
      <c r="J30" s="40"/>
      <c r="K30" s="40"/>
    </row>
    <row r="31" spans="2:11" ht="60">
      <c r="B31" s="4"/>
      <c r="C31" s="4" t="s">
        <v>67</v>
      </c>
      <c r="D31" s="4"/>
      <c r="E31" s="4" t="s">
        <v>5</v>
      </c>
      <c r="F31" s="41">
        <v>862</v>
      </c>
      <c r="G31" s="40">
        <f>16/250</f>
        <v>0.064</v>
      </c>
      <c r="H31" s="40">
        <v>0.15</v>
      </c>
      <c r="I31" s="40"/>
      <c r="J31" s="40"/>
      <c r="K31" s="40">
        <f>J31*F31</f>
        <v>0</v>
      </c>
    </row>
    <row r="32" spans="2:11" ht="15">
      <c r="B32" s="4"/>
      <c r="C32" s="4"/>
      <c r="D32" s="4"/>
      <c r="E32" s="4"/>
      <c r="F32" s="41"/>
      <c r="G32" s="40"/>
      <c r="H32" s="40"/>
      <c r="I32" s="40"/>
      <c r="J32" s="40"/>
      <c r="K32" s="40"/>
    </row>
    <row r="33" spans="2:11" ht="30">
      <c r="B33" s="4"/>
      <c r="C33" s="4" t="s">
        <v>70</v>
      </c>
      <c r="D33" s="4"/>
      <c r="E33" s="4" t="s">
        <v>5</v>
      </c>
      <c r="F33" s="41">
        <f>F23</f>
        <v>839</v>
      </c>
      <c r="G33" s="40">
        <f>113.5/80</f>
        <v>1.41875</v>
      </c>
      <c r="H33" s="40">
        <v>0.15</v>
      </c>
      <c r="I33" s="40"/>
      <c r="J33" s="40"/>
      <c r="K33" s="40">
        <f>J33*F33</f>
        <v>0</v>
      </c>
    </row>
    <row r="34" spans="2:11" ht="15">
      <c r="B34" s="4"/>
      <c r="C34" s="4"/>
      <c r="D34" s="4"/>
      <c r="E34" s="4"/>
      <c r="F34" s="41"/>
      <c r="G34" s="40"/>
      <c r="H34" s="40"/>
      <c r="I34" s="40"/>
      <c r="J34" s="40"/>
      <c r="K34" s="40"/>
    </row>
    <row r="35" spans="2:11" ht="45">
      <c r="B35" s="4"/>
      <c r="C35" s="4" t="s">
        <v>69</v>
      </c>
      <c r="D35" s="4"/>
      <c r="E35" s="4" t="s">
        <v>56</v>
      </c>
      <c r="F35" s="41">
        <f>(55.75*15.05*0.33)/27</f>
        <v>10.25490277777778</v>
      </c>
      <c r="G35" s="40">
        <f>864.5/5</f>
        <v>172.9</v>
      </c>
      <c r="H35" s="40">
        <f>(60*4*8)/10</f>
        <v>192</v>
      </c>
      <c r="I35" s="40"/>
      <c r="J35" s="40"/>
      <c r="K35" s="40">
        <f>J35*F35</f>
        <v>0</v>
      </c>
    </row>
    <row r="36" spans="2:11" ht="15">
      <c r="B36" s="4"/>
      <c r="C36" s="4"/>
      <c r="D36" s="4"/>
      <c r="E36" s="4"/>
      <c r="F36" s="41"/>
      <c r="G36" s="40"/>
      <c r="H36" s="40"/>
      <c r="I36" s="40"/>
      <c r="J36" s="40"/>
      <c r="K36" s="40"/>
    </row>
    <row r="37" spans="2:11" ht="30">
      <c r="B37" s="4"/>
      <c r="C37" s="4" t="s">
        <v>73</v>
      </c>
      <c r="D37" s="4"/>
      <c r="E37" s="4" t="s">
        <v>55</v>
      </c>
      <c r="F37" s="41">
        <f>F33</f>
        <v>839</v>
      </c>
      <c r="G37" s="40">
        <v>15</v>
      </c>
      <c r="H37" s="40">
        <f>H27</f>
        <v>15</v>
      </c>
      <c r="I37" s="40"/>
      <c r="J37" s="40"/>
      <c r="K37" s="40">
        <f>J37*F37</f>
        <v>0</v>
      </c>
    </row>
    <row r="38" spans="2:11" ht="15">
      <c r="B38" s="4"/>
      <c r="C38" s="4"/>
      <c r="D38" s="4"/>
      <c r="E38" s="4"/>
      <c r="F38" s="41"/>
      <c r="G38" s="40"/>
      <c r="H38" s="40"/>
      <c r="I38" s="40"/>
      <c r="J38" s="40"/>
      <c r="K38" s="40"/>
    </row>
    <row r="39" spans="2:11" ht="30">
      <c r="B39" s="4"/>
      <c r="C39" s="4" t="s">
        <v>72</v>
      </c>
      <c r="D39" s="4"/>
      <c r="E39" s="4" t="s">
        <v>10</v>
      </c>
      <c r="F39" s="41">
        <f>(55.75+15.01)*2</f>
        <v>141.52</v>
      </c>
      <c r="G39" s="40"/>
      <c r="H39" s="40"/>
      <c r="I39" s="40"/>
      <c r="J39" s="40"/>
      <c r="K39" s="40">
        <f>J39*F39</f>
        <v>0</v>
      </c>
    </row>
    <row r="40" spans="2:11" ht="15">
      <c r="B40" s="4"/>
      <c r="C40" s="4"/>
      <c r="D40" s="4"/>
      <c r="E40" s="4"/>
      <c r="F40" s="41"/>
      <c r="G40" s="40"/>
      <c r="H40" s="40"/>
      <c r="I40" s="40"/>
      <c r="J40" s="40"/>
      <c r="K40" s="40"/>
    </row>
    <row r="41" spans="2:11" ht="15.75" customHeight="1">
      <c r="B41" s="4"/>
      <c r="C41" s="4"/>
      <c r="D41" s="4"/>
      <c r="E41" s="4"/>
      <c r="F41" s="41"/>
      <c r="G41" s="40"/>
      <c r="H41" s="40"/>
      <c r="I41" s="40"/>
      <c r="J41" s="40"/>
      <c r="K41" s="40"/>
    </row>
    <row r="42" spans="2:11" ht="15">
      <c r="B42" s="4"/>
      <c r="C42" s="4"/>
      <c r="D42" s="4"/>
      <c r="E42" s="4"/>
      <c r="F42" s="41"/>
      <c r="G42" s="40"/>
      <c r="H42" s="40"/>
      <c r="I42" s="40"/>
      <c r="J42" s="40"/>
      <c r="K42" s="42"/>
    </row>
    <row r="43" spans="2:11" ht="15">
      <c r="B43" s="4"/>
      <c r="C43" s="4"/>
      <c r="D43" s="4"/>
      <c r="E43" s="4"/>
      <c r="F43" s="41"/>
      <c r="G43" s="40"/>
      <c r="H43" s="40"/>
      <c r="I43" s="40"/>
      <c r="J43" s="40"/>
      <c r="K43" s="40"/>
    </row>
    <row r="44" spans="2:11" ht="24.75" customHeight="1" thickBot="1">
      <c r="B44" s="45"/>
      <c r="C44" s="45" t="s">
        <v>74</v>
      </c>
      <c r="D44" s="45"/>
      <c r="E44" s="45"/>
      <c r="F44" s="44"/>
      <c r="G44" s="43"/>
      <c r="H44" s="43"/>
      <c r="I44" s="43"/>
      <c r="J44" s="43"/>
      <c r="K44" s="35">
        <f>SUM(K17:K43)</f>
        <v>0</v>
      </c>
    </row>
    <row r="45" spans="2:11" ht="15.75" thickTop="1">
      <c r="B45" s="4"/>
      <c r="C45" s="4"/>
      <c r="D45" s="4"/>
      <c r="E45" s="4"/>
      <c r="F45" s="41"/>
      <c r="G45" s="40"/>
      <c r="H45" s="40"/>
      <c r="I45" s="40"/>
      <c r="J45" s="40"/>
      <c r="K45" s="40"/>
    </row>
    <row r="46" spans="2:11" ht="19.5" thickBot="1">
      <c r="B46" s="39"/>
      <c r="C46" s="38"/>
      <c r="D46" s="38"/>
      <c r="E46" s="38"/>
      <c r="F46" s="37"/>
      <c r="G46" s="36"/>
      <c r="H46" s="36"/>
      <c r="I46" s="36"/>
      <c r="J46" s="36"/>
      <c r="K46" s="36"/>
    </row>
    <row r="47" ht="15.75" thickTop="1"/>
  </sheetData>
  <sheetProtection/>
  <printOptions/>
  <pageMargins left="0.7" right="0.7" top="0.75" bottom="0.75" header="0.3" footer="0.3"/>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B4:B7"/>
  <sheetViews>
    <sheetView zoomScalePageLayoutView="0" workbookViewId="0" topLeftCell="A1">
      <selection activeCell="B4" sqref="B4:B7"/>
    </sheetView>
  </sheetViews>
  <sheetFormatPr defaultColWidth="9.140625" defaultRowHeight="15"/>
  <sheetData>
    <row r="4" ht="15">
      <c r="B4" s="10"/>
    </row>
    <row r="5" ht="15">
      <c r="B5" s="10"/>
    </row>
    <row r="6" ht="15">
      <c r="B6" s="10"/>
    </row>
    <row r="7" ht="33" customHeight="1">
      <c r="B7" s="1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Bermuda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bdndlovu</dc:creator>
  <cp:keywords/>
  <dc:description/>
  <cp:lastModifiedBy>kknisbett</cp:lastModifiedBy>
  <cp:lastPrinted>2014-05-15T14:44:39Z</cp:lastPrinted>
  <dcterms:created xsi:type="dcterms:W3CDTF">2014-05-14T18:33:06Z</dcterms:created>
  <dcterms:modified xsi:type="dcterms:W3CDTF">2015-10-12T14:37:13Z</dcterms:modified>
  <cp:category/>
  <cp:version/>
  <cp:contentType/>
  <cp:contentStatus/>
</cp:coreProperties>
</file>